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0A8AB68E-5CB2-467A-BFDD-64A02AD7BE29}" xr6:coauthVersionLast="47" xr6:coauthVersionMax="47" xr10:uidLastSave="{00000000-0000-0000-0000-000000000000}"/>
  <bookViews>
    <workbookView xWindow="-120" yWindow="-120" windowWidth="27930" windowHeight="16440" activeTab="2" xr2:uid="{00000000-000D-0000-FFFF-FFFF00000000}"/>
  </bookViews>
  <sheets>
    <sheet name="Premissas" sheetId="1" r:id="rId1"/>
    <sheet name="Curva ABC Detalhada" sheetId="2" r:id="rId2"/>
    <sheet name="Resumo Gerencial" sheetId="3" r:id="rId3"/>
  </sheets>
  <definedNames>
    <definedName name="AREA_OBRA">Premissas!$B$5</definedName>
    <definedName name="BDI_PERCENT">Premissas!$B$6</definedName>
  </definedNames>
  <calcPr calcId="191029"/>
</workbook>
</file>

<file path=xl/calcChain.xml><?xml version="1.0" encoding="utf-8"?>
<calcChain xmlns="http://schemas.openxmlformats.org/spreadsheetml/2006/main">
  <c r="C8" i="3" l="1"/>
  <c r="B8" i="3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F5" i="2"/>
  <c r="F16" i="2" l="1"/>
  <c r="G5" i="2"/>
  <c r="H5" i="2" s="1"/>
  <c r="H6" i="2" s="1"/>
  <c r="H7" i="2" s="1"/>
  <c r="H8" i="2" s="1"/>
  <c r="H9" i="2" s="1"/>
  <c r="H10" i="2" s="1"/>
  <c r="H11" i="2" s="1"/>
  <c r="H12" i="2" s="1"/>
  <c r="H13" i="2" s="1"/>
  <c r="H14" i="2" s="1"/>
  <c r="H1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Cálculo: Qtd x Preço Unitário</t>
        </r>
      </text>
    </comment>
  </commentList>
</comments>
</file>

<file path=xl/sharedStrings.xml><?xml version="1.0" encoding="utf-8"?>
<sst xmlns="http://schemas.openxmlformats.org/spreadsheetml/2006/main" count="95" uniqueCount="71">
  <si>
    <t>Premissas</t>
  </si>
  <si>
    <t>Premissa</t>
  </si>
  <si>
    <t>Valor</t>
  </si>
  <si>
    <t>Nome na fórmula</t>
  </si>
  <si>
    <t>Observação</t>
  </si>
  <si>
    <t>Área da Reforma</t>
  </si>
  <si>
    <t>AREA_OBRA</t>
  </si>
  <si>
    <t>Exemplo para cálculo de indicadores por m²</t>
  </si>
  <si>
    <t>BDI (Benefícios e Despesas Indiretas)</t>
  </si>
  <si>
    <t>BDI_PERCENT</t>
  </si>
  <si>
    <t>Taxa de administração e riscos</t>
  </si>
  <si>
    <t>Planilha gerada com auxílio de IA - 05/07/26 às 15h41 - ChatLP - Assistente Pessoal de Obra</t>
  </si>
  <si>
    <t>Orientação de uso da planilha</t>
  </si>
  <si>
    <t>•  Edite apenas as células destacadas da coluna "Valor" — as fórmulas das demais abas recalculam automaticamente.</t>
  </si>
  <si>
    <t>•  Esta aba é protegida sem senha: as células de valor ficam livres e o restante travado, para as fórmulas não quebrarem sem querer.</t>
  </si>
  <si>
    <t>•  Não renomeie esta aba nem apague as células de valor: as fórmulas dependem dos nomes definidos aqui.</t>
  </si>
  <si>
    <t>Curva ABC Detalhada</t>
  </si>
  <si>
    <t>Item</t>
  </si>
  <si>
    <t>Serviço / Material</t>
  </si>
  <si>
    <t>Unid.</t>
  </si>
  <si>
    <t>Qtd.</t>
  </si>
  <si>
    <t>Preço Unit. (R$)</t>
  </si>
  <si>
    <t>Total (R$)</t>
  </si>
  <si>
    <t>% do Total</t>
  </si>
  <si>
    <t>% Acumulado</t>
  </si>
  <si>
    <t>Classe</t>
  </si>
  <si>
    <t>1.0</t>
  </si>
  <si>
    <t>Marmoraria: Bancadas em Quartzo Branco</t>
  </si>
  <si>
    <t>un</t>
  </si>
  <si>
    <t>A</t>
  </si>
  <si>
    <t>2.0</t>
  </si>
  <si>
    <t>Porcelanato 90x90cm Polido (Peca)</t>
  </si>
  <si>
    <t>m²</t>
  </si>
  <si>
    <t>3.0</t>
  </si>
  <si>
    <t>Armários Planejados Cozinha e Lavanderia</t>
  </si>
  <si>
    <t>4.0</t>
  </si>
  <si>
    <t>Mão de Obra: Revestimentos e Alvenaria</t>
  </si>
  <si>
    <t>5.0</t>
  </si>
  <si>
    <t>Kit Louças e Metais (Nível Premium)</t>
  </si>
  <si>
    <t>kit</t>
  </si>
  <si>
    <t>6.0</t>
  </si>
  <si>
    <t>Forro de Gesso Drywall Tabicado</t>
  </si>
  <si>
    <t>B</t>
  </si>
  <si>
    <t>7.0</t>
  </si>
  <si>
    <t>Pintura Interna (Mão de Obra + Material)</t>
  </si>
  <si>
    <t>8.0</t>
  </si>
  <si>
    <t>Infraestrutura Elétrica (Cabos e Quadros)</t>
  </si>
  <si>
    <t>9.0</t>
  </si>
  <si>
    <t>Argamassa AC-III (Insumo)</t>
  </si>
  <si>
    <t>saco</t>
  </si>
  <si>
    <t>C</t>
  </si>
  <si>
    <t>10.0</t>
  </si>
  <si>
    <t>Rodapé Poliestireno 10cm</t>
  </si>
  <si>
    <t>m</t>
  </si>
  <si>
    <t>11.0</t>
  </si>
  <si>
    <t>Demolição e Retirada de Entulho</t>
  </si>
  <si>
    <t>TOTAL</t>
  </si>
  <si>
    <t>•  As células destacadas em âmbar são de preenchimento manual; as demais têm fórmula.</t>
  </si>
  <si>
    <t>•  Preencha à mão apenas: Qtd., Preço Unit. (R$).</t>
  </si>
  <si>
    <t>•  Calculado automaticamente por fórmula: Total (R$), % do Total, % Acumulado.</t>
  </si>
  <si>
    <t>•  Ao alterar uma célula de entrada, os totais e percentuais se recalculam sozinhos.</t>
  </si>
  <si>
    <t>Resumo Gerencial</t>
  </si>
  <si>
    <t>Total Acumulado (R$)</t>
  </si>
  <si>
    <t>% do Orçamento</t>
  </si>
  <si>
    <t>Classe A (Críticos)</t>
  </si>
  <si>
    <t>Classe B (Importantes)</t>
  </si>
  <si>
    <t>Classe C (Simples)</t>
  </si>
  <si>
    <t>TOTAL GERAL</t>
  </si>
  <si>
    <t>•  Preencha à mão apenas: Total Acumulado (R$), % do Orçamento.</t>
  </si>
  <si>
    <t>Quer gerar suas planilhas de obras com fórmulas e formatadas de forma automática? basta pedir ao ChatLP, acesse-se agora:</t>
  </si>
  <si>
    <t>https://larpontual.com.br/app-chatlp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</si>
</sst>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0.0%;\(0.0%\)"/>
    <numFmt numFmtId="166" formatCode="\R\$\ #,##0.00;\(\R\$\ #,##0.00\);&quot;-&quot;"/>
  </numFmts>
  <fonts count="11" x14ac:knownFonts="1">
    <font>
      <sz val="11"/>
      <color theme="1"/>
      <name val="Calibri"/>
      <family val="2"/>
      <scheme val="minor"/>
    </font>
    <font>
      <b/>
      <sz val="20"/>
      <color rgb="FF2F3640"/>
      <name val="Calibri"/>
    </font>
    <font>
      <b/>
      <sz val="12.5"/>
      <color rgb="FFFFFFFF"/>
      <name val="Calibri"/>
    </font>
    <font>
      <sz val="11"/>
      <color rgb="FF1E2329"/>
      <name val="Calibri"/>
    </font>
    <font>
      <b/>
      <sz val="11"/>
      <color rgb="FF1E2329"/>
      <name val="Calibri"/>
    </font>
    <font>
      <sz val="11"/>
      <color rgb="FF8A929E"/>
      <name val="Calibri"/>
    </font>
    <font>
      <sz val="9"/>
      <color rgb="FF1E2329"/>
      <name val="Calibri"/>
    </font>
    <font>
      <i/>
      <sz val="9"/>
      <color rgb="FF8A929E"/>
      <name val="Calibri"/>
    </font>
    <font>
      <b/>
      <sz val="12.5"/>
      <color rgb="FF57606F"/>
      <name val="Calibri"/>
    </font>
    <font>
      <i/>
      <sz val="9"/>
      <color rgb="FF7E8CA0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3640"/>
      </patternFill>
    </fill>
    <fill>
      <patternFill patternType="solid">
        <fgColor rgb="FFFDF3DF"/>
      </patternFill>
    </fill>
    <fill>
      <patternFill patternType="solid">
        <fgColor rgb="FFF2F3F5"/>
      </patternFill>
    </fill>
  </fills>
  <borders count="3">
    <border>
      <left/>
      <right/>
      <top/>
      <bottom/>
      <diagonal/>
    </border>
    <border>
      <left style="thin">
        <color rgb="FFD9DCE1"/>
      </left>
      <right style="thin">
        <color rgb="FFD9DCE1"/>
      </right>
      <top style="thin">
        <color rgb="FFD9DCE1"/>
      </top>
      <bottom style="thin">
        <color rgb="FFD9DCE1"/>
      </bottom>
      <diagonal/>
    </border>
    <border>
      <left style="thin">
        <color rgb="FFD9DCE1"/>
      </left>
      <right style="thin">
        <color rgb="FFD9DCE1"/>
      </right>
      <top style="medium">
        <color rgb="FF57606F"/>
      </top>
      <bottom style="thin">
        <color rgb="FFD9DCE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5" fontId="4" fillId="3" borderId="1" xfId="0" applyNumberFormat="1" applyFont="1" applyFill="1" applyBorder="1" applyAlignment="1" applyProtection="1">
      <alignment horizontal="right" vertical="center"/>
      <protection locked="0"/>
    </xf>
    <xf numFmtId="164" fontId="3" fillId="3" borderId="1" xfId="0" applyNumberFormat="1" applyFont="1" applyFill="1" applyBorder="1" applyAlignment="1">
      <alignment horizontal="right" vertical="center" wrapText="1"/>
    </xf>
    <xf numFmtId="166" fontId="3" fillId="3" borderId="1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166" fontId="3" fillId="4" borderId="1" xfId="0" applyNumberFormat="1" applyFont="1" applyFill="1" applyBorder="1" applyAlignment="1">
      <alignment horizontal="right" vertical="center" wrapText="1"/>
    </xf>
    <xf numFmtId="165" fontId="3" fillId="4" borderId="1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4" fillId="4" borderId="2" xfId="0" applyNumberFormat="1" applyFont="1" applyFill="1" applyBorder="1" applyAlignment="1">
      <alignment horizontal="right" vertical="center" wrapText="1"/>
    </xf>
    <xf numFmtId="166" fontId="4" fillId="4" borderId="2" xfId="0" applyNumberFormat="1" applyFont="1" applyFill="1" applyBorder="1" applyAlignment="1">
      <alignment horizontal="right" vertical="center" wrapText="1"/>
    </xf>
    <xf numFmtId="165" fontId="4" fillId="4" borderId="2" xfId="0" applyNumberFormat="1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0" fillId="0" borderId="0" xfId="1"/>
    <xf numFmtId="0" fontId="10" fillId="0" borderId="0" xfId="1"/>
    <xf numFmtId="0" fontId="10" fillId="0" borderId="0" xfId="1"/>
  </cellXfs>
  <cellStyles count="2">
    <cellStyle name="Hiperlink" xfId="1" builtinId="8"/>
    <cellStyle name="Normal" xfId="0" builtinId="0"/>
  </cellStyles>
  <dxfs count="3">
    <dxf>
      <font>
        <color rgb="FF1E7B34"/>
      </font>
      <fill>
        <patternFill patternType="solid">
          <bgColor rgb="FFE6F4EA"/>
        </patternFill>
      </fill>
    </dxf>
    <dxf>
      <font>
        <color rgb="FF9A6700"/>
      </font>
      <fill>
        <patternFill patternType="solid">
          <bgColor rgb="FFFBEEDB"/>
        </patternFill>
      </fill>
    </dxf>
    <dxf>
      <font>
        <color rgb="FF9C2B2B"/>
      </font>
      <fill>
        <patternFill patternType="solid">
          <bgColor rgb="FFFDE7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 sz="1100" b="1"/>
            </a:pPr>
            <a:r>
              <a:rPr lang="pt-BR" sz="1100" b="1"/>
              <a:t>Distribuição de Custos por Classe ABC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Impacto %</c:v>
          </c:tx>
          <c:dPt>
            <c:idx val="0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01-CE25-4554-BE6F-96CA708B03FF}"/>
              </c:ext>
            </c:extLst>
          </c:dPt>
          <c:dPt>
            <c:idx val="1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03-CE25-4554-BE6F-96CA708B03FF}"/>
              </c:ext>
            </c:extLst>
          </c:dPt>
          <c:dPt>
            <c:idx val="2"/>
            <c:bubble3D val="0"/>
            <c:spPr>
              <a:solidFill>
                <a:srgbClr val="9CC084"/>
              </a:solidFill>
            </c:spPr>
            <c:extLst>
              <c:ext xmlns:c16="http://schemas.microsoft.com/office/drawing/2014/chart" uri="{C3380CC4-5D6E-409C-BE32-E72D297353CC}">
                <c16:uniqueId val="{00000005-CE25-4554-BE6F-96CA708B03FF}"/>
              </c:ext>
            </c:extLst>
          </c:dPt>
          <c:dPt>
            <c:idx val="3"/>
            <c:bubble3D val="0"/>
            <c:spPr>
              <a:solidFill>
                <a:srgbClr val="E0C27E"/>
              </a:solidFill>
            </c:spPr>
            <c:extLst>
              <c:ext xmlns:c16="http://schemas.microsoft.com/office/drawing/2014/chart" uri="{C3380CC4-5D6E-409C-BE32-E72D297353CC}">
                <c16:uniqueId val="{00000007-CE25-4554-BE6F-96CA708B03FF}"/>
              </c:ext>
            </c:extLst>
          </c:dPt>
          <c:dPt>
            <c:idx val="4"/>
            <c:bubble3D val="0"/>
            <c:spPr>
              <a:solidFill>
                <a:srgbClr val="D49A98"/>
              </a:solidFill>
            </c:spPr>
            <c:extLst>
              <c:ext xmlns:c16="http://schemas.microsoft.com/office/drawing/2014/chart" uri="{C3380CC4-5D6E-409C-BE32-E72D297353CC}">
                <c16:uniqueId val="{00000009-CE25-4554-BE6F-96CA708B03FF}"/>
              </c:ext>
            </c:extLst>
          </c:dPt>
          <c:dPt>
            <c:idx val="5"/>
            <c:bubble3D val="0"/>
            <c:spPr>
              <a:solidFill>
                <a:srgbClr val="8E93BE"/>
              </a:solidFill>
            </c:spPr>
            <c:extLst>
              <c:ext xmlns:c16="http://schemas.microsoft.com/office/drawing/2014/chart" uri="{C3380CC4-5D6E-409C-BE32-E72D297353CC}">
                <c16:uniqueId val="{0000000B-CE25-4554-BE6F-96CA708B03FF}"/>
              </c:ext>
            </c:extLst>
          </c:dPt>
          <c:dPt>
            <c:idx val="6"/>
            <c:bubble3D val="0"/>
            <c:spPr>
              <a:solidFill>
                <a:srgbClr val="B392B8"/>
              </a:solidFill>
            </c:spPr>
            <c:extLst>
              <c:ext xmlns:c16="http://schemas.microsoft.com/office/drawing/2014/chart" uri="{C3380CC4-5D6E-409C-BE32-E72D297353CC}">
                <c16:uniqueId val="{0000000D-CE25-4554-BE6F-96CA708B03FF}"/>
              </c:ext>
            </c:extLst>
          </c:dPt>
          <c:dPt>
            <c:idx val="7"/>
            <c:bubble3D val="0"/>
            <c:spPr>
              <a:solidFill>
                <a:srgbClr val="84BAC8"/>
              </a:solidFill>
            </c:spPr>
            <c:extLst>
              <c:ext xmlns:c16="http://schemas.microsoft.com/office/drawing/2014/chart" uri="{C3380CC4-5D6E-409C-BE32-E72D297353CC}">
                <c16:uniqueId val="{0000000F-CE25-4554-BE6F-96CA708B03FF}"/>
              </c:ext>
            </c:extLst>
          </c:dPt>
          <c:dPt>
            <c:idx val="8"/>
            <c:bubble3D val="0"/>
            <c:spPr>
              <a:solidFill>
                <a:srgbClr val="C6B491"/>
              </a:solidFill>
            </c:spPr>
            <c:extLst>
              <c:ext xmlns:c16="http://schemas.microsoft.com/office/drawing/2014/chart" uri="{C3380CC4-5D6E-409C-BE32-E72D297353CC}">
                <c16:uniqueId val="{00000011-CE25-4554-BE6F-96CA708B03FF}"/>
              </c:ext>
            </c:extLst>
          </c:dPt>
          <c:dPt>
            <c:idx val="9"/>
            <c:bubble3D val="0"/>
            <c:spPr>
              <a:solidFill>
                <a:srgbClr val="ABBF80"/>
              </a:solidFill>
            </c:spPr>
            <c:extLst>
              <c:ext xmlns:c16="http://schemas.microsoft.com/office/drawing/2014/chart" uri="{C3380CC4-5D6E-409C-BE32-E72D297353CC}">
                <c16:uniqueId val="{00000013-CE25-4554-BE6F-96CA708B03FF}"/>
              </c:ext>
            </c:extLst>
          </c:dPt>
          <c:dPt>
            <c:idx val="10"/>
            <c:bubble3D val="0"/>
            <c:spPr>
              <a:solidFill>
                <a:srgbClr val="D9A57E"/>
              </a:solidFill>
            </c:spPr>
            <c:extLst>
              <c:ext xmlns:c16="http://schemas.microsoft.com/office/drawing/2014/chart" uri="{C3380CC4-5D6E-409C-BE32-E72D297353CC}">
                <c16:uniqueId val="{00000015-CE25-4554-BE6F-96CA708B03FF}"/>
              </c:ext>
            </c:extLst>
          </c:dPt>
          <c:dPt>
            <c:idx val="11"/>
            <c:bubble3D val="0"/>
            <c:spPr>
              <a:solidFill>
                <a:srgbClr val="9FB1BE"/>
              </a:solidFill>
            </c:spPr>
            <c:extLst>
              <c:ext xmlns:c16="http://schemas.microsoft.com/office/drawing/2014/chart" uri="{C3380CC4-5D6E-409C-BE32-E72D297353CC}">
                <c16:uniqueId val="{00000017-CE25-4554-BE6F-96CA708B03FF}"/>
              </c:ext>
            </c:extLst>
          </c:dPt>
          <c:dPt>
            <c:idx val="12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19-CE25-4554-BE6F-96CA708B03FF}"/>
              </c:ext>
            </c:extLst>
          </c:dPt>
          <c:dPt>
            <c:idx val="13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1B-CE25-4554-BE6F-96CA708B03FF}"/>
              </c:ext>
            </c:extLst>
          </c:dPt>
          <c:dPt>
            <c:idx val="14"/>
            <c:bubble3D val="0"/>
            <c:spPr>
              <a:solidFill>
                <a:srgbClr val="9CC084"/>
              </a:solidFill>
            </c:spPr>
            <c:extLst>
              <c:ext xmlns:c16="http://schemas.microsoft.com/office/drawing/2014/chart" uri="{C3380CC4-5D6E-409C-BE32-E72D297353CC}">
                <c16:uniqueId val="{0000001D-CE25-4554-BE6F-96CA708B03FF}"/>
              </c:ext>
            </c:extLst>
          </c:dPt>
          <c:dPt>
            <c:idx val="15"/>
            <c:bubble3D val="0"/>
            <c:spPr>
              <a:solidFill>
                <a:srgbClr val="E0C27E"/>
              </a:solidFill>
            </c:spPr>
            <c:extLst>
              <c:ext xmlns:c16="http://schemas.microsoft.com/office/drawing/2014/chart" uri="{C3380CC4-5D6E-409C-BE32-E72D297353CC}">
                <c16:uniqueId val="{0000001F-CE25-4554-BE6F-96CA708B03FF}"/>
              </c:ext>
            </c:extLst>
          </c:dPt>
          <c:dPt>
            <c:idx val="16"/>
            <c:bubble3D val="0"/>
            <c:spPr>
              <a:solidFill>
                <a:srgbClr val="D49A98"/>
              </a:solidFill>
            </c:spPr>
            <c:extLst>
              <c:ext xmlns:c16="http://schemas.microsoft.com/office/drawing/2014/chart" uri="{C3380CC4-5D6E-409C-BE32-E72D297353CC}">
                <c16:uniqueId val="{00000021-CE25-4554-BE6F-96CA708B03FF}"/>
              </c:ext>
            </c:extLst>
          </c:dPt>
          <c:dPt>
            <c:idx val="17"/>
            <c:bubble3D val="0"/>
            <c:spPr>
              <a:solidFill>
                <a:srgbClr val="8E93BE"/>
              </a:solidFill>
            </c:spPr>
            <c:extLst>
              <c:ext xmlns:c16="http://schemas.microsoft.com/office/drawing/2014/chart" uri="{C3380CC4-5D6E-409C-BE32-E72D297353CC}">
                <c16:uniqueId val="{00000023-CE25-4554-BE6F-96CA708B03FF}"/>
              </c:ext>
            </c:extLst>
          </c:dPt>
          <c:dPt>
            <c:idx val="18"/>
            <c:bubble3D val="0"/>
            <c:spPr>
              <a:solidFill>
                <a:srgbClr val="B392B8"/>
              </a:solidFill>
            </c:spPr>
            <c:extLst>
              <c:ext xmlns:c16="http://schemas.microsoft.com/office/drawing/2014/chart" uri="{C3380CC4-5D6E-409C-BE32-E72D297353CC}">
                <c16:uniqueId val="{00000025-CE25-4554-BE6F-96CA708B03FF}"/>
              </c:ext>
            </c:extLst>
          </c:dPt>
          <c:dPt>
            <c:idx val="19"/>
            <c:bubble3D val="0"/>
            <c:spPr>
              <a:solidFill>
                <a:srgbClr val="84BAC8"/>
              </a:solidFill>
            </c:spPr>
            <c:extLst>
              <c:ext xmlns:c16="http://schemas.microsoft.com/office/drawing/2014/chart" uri="{C3380CC4-5D6E-409C-BE32-E72D297353CC}">
                <c16:uniqueId val="{00000027-CE25-4554-BE6F-96CA708B03FF}"/>
              </c:ext>
            </c:extLst>
          </c:dPt>
          <c:dPt>
            <c:idx val="20"/>
            <c:bubble3D val="0"/>
            <c:spPr>
              <a:solidFill>
                <a:srgbClr val="C6B491"/>
              </a:solidFill>
            </c:spPr>
            <c:extLst>
              <c:ext xmlns:c16="http://schemas.microsoft.com/office/drawing/2014/chart" uri="{C3380CC4-5D6E-409C-BE32-E72D297353CC}">
                <c16:uniqueId val="{00000029-CE25-4554-BE6F-96CA708B03FF}"/>
              </c:ext>
            </c:extLst>
          </c:dPt>
          <c:dPt>
            <c:idx val="21"/>
            <c:bubble3D val="0"/>
            <c:spPr>
              <a:solidFill>
                <a:srgbClr val="ABBF80"/>
              </a:solidFill>
            </c:spPr>
            <c:extLst>
              <c:ext xmlns:c16="http://schemas.microsoft.com/office/drawing/2014/chart" uri="{C3380CC4-5D6E-409C-BE32-E72D297353CC}">
                <c16:uniqueId val="{0000002B-CE25-4554-BE6F-96CA708B03FF}"/>
              </c:ext>
            </c:extLst>
          </c:dPt>
          <c:dPt>
            <c:idx val="22"/>
            <c:bubble3D val="0"/>
            <c:spPr>
              <a:solidFill>
                <a:srgbClr val="D9A57E"/>
              </a:solidFill>
            </c:spPr>
            <c:extLst>
              <c:ext xmlns:c16="http://schemas.microsoft.com/office/drawing/2014/chart" uri="{C3380CC4-5D6E-409C-BE32-E72D297353CC}">
                <c16:uniqueId val="{0000002D-CE25-4554-BE6F-96CA708B03FF}"/>
              </c:ext>
            </c:extLst>
          </c:dPt>
          <c:dPt>
            <c:idx val="23"/>
            <c:bubble3D val="0"/>
            <c:spPr>
              <a:solidFill>
                <a:srgbClr val="9FB1BE"/>
              </a:solidFill>
            </c:spPr>
            <c:extLst>
              <c:ext xmlns:c16="http://schemas.microsoft.com/office/drawing/2014/chart" uri="{C3380CC4-5D6E-409C-BE32-E72D297353CC}">
                <c16:uniqueId val="{0000002F-CE25-4554-BE6F-96CA708B03FF}"/>
              </c:ext>
            </c:extLst>
          </c:dPt>
          <c:dPt>
            <c:idx val="24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31-CE25-4554-BE6F-96CA708B03FF}"/>
              </c:ext>
            </c:extLst>
          </c:dPt>
          <c:dPt>
            <c:idx val="25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33-CE25-4554-BE6F-96CA708B03F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'Resumo Gerencial'!$A$5:$A$7</c:f>
              <c:strCache>
                <c:ptCount val="3"/>
                <c:pt idx="0">
                  <c:v>Classe A (Críticos)</c:v>
                </c:pt>
                <c:pt idx="1">
                  <c:v>Classe B (Importantes)</c:v>
                </c:pt>
                <c:pt idx="2">
                  <c:v>Classe C (Simples)</c:v>
                </c:pt>
              </c:strCache>
            </c:strRef>
          </c:cat>
          <c:val>
            <c:numRef>
              <c:f>'Resumo Gerencial'!$C$5:$C$7</c:f>
              <c:numCache>
                <c:formatCode>0.0%;\(0.0%\)</c:formatCode>
                <c:ptCount val="3"/>
                <c:pt idx="0">
                  <c:v>0.8</c:v>
                </c:pt>
                <c:pt idx="1">
                  <c:v>0.15</c:v>
                </c:pt>
                <c:pt idx="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CE25-4554-BE6F-96CA708B0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gap"/>
    <c:showDLblsOverMax val="1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8</xdr:col>
      <xdr:colOff>0</xdr:colOff>
      <xdr:row>38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arpontual.com.br/app-chatl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larpontual.com.br/app-chatl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larpontual.com.br/app-chat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7606F"/>
  </sheetPr>
  <dimension ref="A2:G15"/>
  <sheetViews>
    <sheetView showGridLines="0" workbookViewId="0">
      <selection activeCell="A19" sqref="A19"/>
    </sheetView>
  </sheetViews>
  <sheetFormatPr defaultRowHeight="15" x14ac:dyDescent="0.25"/>
  <cols>
    <col min="1" max="1" width="41" customWidth="1"/>
    <col min="2" max="2" width="18" customWidth="1"/>
    <col min="3" max="3" width="21" customWidth="1"/>
    <col min="4" max="4" width="42" customWidth="1"/>
  </cols>
  <sheetData>
    <row r="2" spans="1:7" ht="27.95" customHeight="1" x14ac:dyDescent="0.25">
      <c r="A2" s="19" t="s">
        <v>0</v>
      </c>
      <c r="B2" s="19"/>
      <c r="C2" s="19"/>
      <c r="D2" s="19"/>
    </row>
    <row r="4" spans="1:7" ht="21.95" customHeight="1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7" x14ac:dyDescent="0.25">
      <c r="A5" s="2" t="s">
        <v>5</v>
      </c>
      <c r="B5" s="3">
        <v>85</v>
      </c>
      <c r="C5" s="4" t="s">
        <v>6</v>
      </c>
      <c r="D5" s="5" t="s">
        <v>7</v>
      </c>
    </row>
    <row r="6" spans="1:7" x14ac:dyDescent="0.25">
      <c r="A6" s="2" t="s">
        <v>8</v>
      </c>
      <c r="B6" s="6">
        <v>0.25</v>
      </c>
      <c r="C6" s="4" t="s">
        <v>9</v>
      </c>
      <c r="D6" s="5" t="s">
        <v>10</v>
      </c>
    </row>
    <row r="8" spans="1:7" x14ac:dyDescent="0.25">
      <c r="A8" s="20" t="s">
        <v>11</v>
      </c>
      <c r="B8" s="20"/>
      <c r="C8" s="20"/>
      <c r="D8" s="20"/>
    </row>
    <row r="10" spans="1:7" ht="17.25" x14ac:dyDescent="0.25">
      <c r="A10" s="21" t="s">
        <v>12</v>
      </c>
      <c r="B10" s="21"/>
      <c r="C10" s="21"/>
      <c r="D10" s="21"/>
    </row>
    <row r="11" spans="1:7" x14ac:dyDescent="0.25">
      <c r="A11" s="22" t="s">
        <v>13</v>
      </c>
      <c r="B11" s="22"/>
      <c r="C11" s="22"/>
      <c r="D11" s="22"/>
    </row>
    <row r="12" spans="1:7" x14ac:dyDescent="0.25">
      <c r="A12" s="22" t="s">
        <v>14</v>
      </c>
      <c r="B12" s="22"/>
      <c r="C12" s="22"/>
      <c r="D12" s="22"/>
    </row>
    <row r="13" spans="1:7" x14ac:dyDescent="0.25">
      <c r="A13" s="22" t="s">
        <v>15</v>
      </c>
      <c r="B13" s="22"/>
      <c r="C13" s="22"/>
      <c r="D13" s="22"/>
    </row>
    <row r="15" spans="1:7" x14ac:dyDescent="0.25">
      <c r="A15" s="23" t="s">
        <v>69</v>
      </c>
      <c r="B15" s="23"/>
      <c r="C15" s="23"/>
      <c r="D15" s="23"/>
      <c r="E15" s="23"/>
      <c r="F15" s="23"/>
      <c r="G15" s="24" t="s">
        <v>70</v>
      </c>
    </row>
  </sheetData>
  <sheetProtection formatCells="0" formatColumns="0" formatRows="0" sort="0" autoFilter="0"/>
  <mergeCells count="7">
    <mergeCell ref="A13:D13"/>
    <mergeCell ref="A15:F15"/>
    <mergeCell ref="A2:D2"/>
    <mergeCell ref="A8:D8"/>
    <mergeCell ref="A10:D10"/>
    <mergeCell ref="A11:D11"/>
    <mergeCell ref="A12:D12"/>
  </mergeCells>
  <hyperlinks>
    <hyperlink ref="G15" r:id="rId1" xr:uid="{163824EE-2B17-48A5-B154-1F06F6A811FD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6"/>
  <sheetViews>
    <sheetView showGridLines="0" workbookViewId="0">
      <selection activeCell="B33" sqref="B33"/>
    </sheetView>
  </sheetViews>
  <sheetFormatPr defaultRowHeight="15" x14ac:dyDescent="0.25"/>
  <cols>
    <col min="1" max="1" width="12" customWidth="1"/>
    <col min="2" max="2" width="43" customWidth="1"/>
    <col min="3" max="3" width="12" customWidth="1"/>
    <col min="4" max="4" width="10" customWidth="1"/>
    <col min="5" max="5" width="23" customWidth="1"/>
    <col min="6" max="7" width="15" customWidth="1"/>
    <col min="8" max="8" width="17" customWidth="1"/>
    <col min="9" max="9" width="12" customWidth="1"/>
  </cols>
  <sheetData>
    <row r="2" spans="1:9" ht="27.95" customHeight="1" x14ac:dyDescent="0.25">
      <c r="A2" s="19" t="s">
        <v>16</v>
      </c>
      <c r="B2" s="19"/>
      <c r="C2" s="19"/>
      <c r="D2" s="19"/>
      <c r="E2" s="19"/>
      <c r="F2" s="19"/>
      <c r="G2" s="19"/>
      <c r="H2" s="19"/>
      <c r="I2" s="19"/>
    </row>
    <row r="4" spans="1:9" ht="21.95" customHeight="1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 ht="16.5" customHeight="1" x14ac:dyDescent="0.25">
      <c r="A5" s="2" t="s">
        <v>26</v>
      </c>
      <c r="B5" s="2" t="s">
        <v>27</v>
      </c>
      <c r="C5" s="2" t="s">
        <v>28</v>
      </c>
      <c r="D5" s="7">
        <v>1</v>
      </c>
      <c r="E5" s="8">
        <v>12500</v>
      </c>
      <c r="F5" s="9">
        <f t="shared" ref="F5:F15" si="0">D5*E5</f>
        <v>12500</v>
      </c>
      <c r="G5" s="10">
        <f t="shared" ref="G5:G15" si="1">IFERROR(F5/SUM($F$5:$F$15),0)</f>
        <v>0.21708926710663426</v>
      </c>
      <c r="H5" s="10">
        <f>G5</f>
        <v>0.21708926710663426</v>
      </c>
      <c r="I5" s="2" t="s">
        <v>29</v>
      </c>
    </row>
    <row r="6" spans="1:9" ht="16.5" customHeight="1" x14ac:dyDescent="0.25">
      <c r="A6" s="11" t="s">
        <v>30</v>
      </c>
      <c r="B6" s="11" t="s">
        <v>31</v>
      </c>
      <c r="C6" s="11" t="s">
        <v>32</v>
      </c>
      <c r="D6" s="7">
        <v>85</v>
      </c>
      <c r="E6" s="8">
        <v>120</v>
      </c>
      <c r="F6" s="12">
        <f t="shared" si="0"/>
        <v>10200</v>
      </c>
      <c r="G6" s="13">
        <f t="shared" si="1"/>
        <v>0.17714484195901353</v>
      </c>
      <c r="H6" s="13">
        <f t="shared" ref="H6:H15" si="2">H5+G6</f>
        <v>0.39423410906564782</v>
      </c>
      <c r="I6" s="11" t="s">
        <v>29</v>
      </c>
    </row>
    <row r="7" spans="1:9" ht="16.5" customHeight="1" x14ac:dyDescent="0.25">
      <c r="A7" s="2" t="s">
        <v>33</v>
      </c>
      <c r="B7" s="2" t="s">
        <v>34</v>
      </c>
      <c r="C7" s="2" t="s">
        <v>28</v>
      </c>
      <c r="D7" s="7">
        <v>1</v>
      </c>
      <c r="E7" s="8">
        <v>9800</v>
      </c>
      <c r="F7" s="9">
        <f t="shared" si="0"/>
        <v>9800</v>
      </c>
      <c r="G7" s="10">
        <f t="shared" si="1"/>
        <v>0.17019798541160125</v>
      </c>
      <c r="H7" s="10">
        <f t="shared" si="2"/>
        <v>0.56443209447724907</v>
      </c>
      <c r="I7" s="2" t="s">
        <v>29</v>
      </c>
    </row>
    <row r="8" spans="1:9" ht="16.5" customHeight="1" x14ac:dyDescent="0.25">
      <c r="A8" s="11" t="s">
        <v>35</v>
      </c>
      <c r="B8" s="11" t="s">
        <v>36</v>
      </c>
      <c r="C8" s="11" t="s">
        <v>32</v>
      </c>
      <c r="D8" s="7">
        <v>85</v>
      </c>
      <c r="E8" s="8">
        <v>95</v>
      </c>
      <c r="F8" s="12">
        <f t="shared" si="0"/>
        <v>8075</v>
      </c>
      <c r="G8" s="13">
        <f t="shared" si="1"/>
        <v>0.14023966655088571</v>
      </c>
      <c r="H8" s="13">
        <f t="shared" si="2"/>
        <v>0.70467176102813478</v>
      </c>
      <c r="I8" s="11" t="s">
        <v>29</v>
      </c>
    </row>
    <row r="9" spans="1:9" ht="16.5" customHeight="1" x14ac:dyDescent="0.25">
      <c r="A9" s="2" t="s">
        <v>37</v>
      </c>
      <c r="B9" s="2" t="s">
        <v>38</v>
      </c>
      <c r="C9" s="2" t="s">
        <v>39</v>
      </c>
      <c r="D9" s="7">
        <v>1</v>
      </c>
      <c r="E9" s="8">
        <v>5200</v>
      </c>
      <c r="F9" s="9">
        <f t="shared" si="0"/>
        <v>5200</v>
      </c>
      <c r="G9" s="10">
        <f t="shared" si="1"/>
        <v>9.0309135116359851E-2</v>
      </c>
      <c r="H9" s="10">
        <f t="shared" si="2"/>
        <v>0.79498089614449463</v>
      </c>
      <c r="I9" s="2" t="s">
        <v>29</v>
      </c>
    </row>
    <row r="10" spans="1:9" ht="16.5" customHeight="1" x14ac:dyDescent="0.25">
      <c r="A10" s="11" t="s">
        <v>40</v>
      </c>
      <c r="B10" s="11" t="s">
        <v>41</v>
      </c>
      <c r="C10" s="11" t="s">
        <v>32</v>
      </c>
      <c r="D10" s="7">
        <v>85</v>
      </c>
      <c r="E10" s="8">
        <v>45</v>
      </c>
      <c r="F10" s="12">
        <f t="shared" si="0"/>
        <v>3825</v>
      </c>
      <c r="G10" s="13">
        <f t="shared" si="1"/>
        <v>6.6429315734630082E-2</v>
      </c>
      <c r="H10" s="13">
        <f t="shared" si="2"/>
        <v>0.8614102118791247</v>
      </c>
      <c r="I10" s="11" t="s">
        <v>42</v>
      </c>
    </row>
    <row r="11" spans="1:9" ht="16.5" customHeight="1" x14ac:dyDescent="0.25">
      <c r="A11" s="2" t="s">
        <v>43</v>
      </c>
      <c r="B11" s="2" t="s">
        <v>44</v>
      </c>
      <c r="C11" s="2" t="s">
        <v>32</v>
      </c>
      <c r="D11" s="7">
        <v>210</v>
      </c>
      <c r="E11" s="8">
        <v>15</v>
      </c>
      <c r="F11" s="9">
        <f t="shared" si="0"/>
        <v>3150</v>
      </c>
      <c r="G11" s="10">
        <f t="shared" si="1"/>
        <v>5.4706495310871829E-2</v>
      </c>
      <c r="H11" s="10">
        <f t="shared" si="2"/>
        <v>0.91611670718999649</v>
      </c>
      <c r="I11" s="2" t="s">
        <v>42</v>
      </c>
    </row>
    <row r="12" spans="1:9" ht="16.5" customHeight="1" x14ac:dyDescent="0.25">
      <c r="A12" s="11" t="s">
        <v>45</v>
      </c>
      <c r="B12" s="11" t="s">
        <v>46</v>
      </c>
      <c r="C12" s="11" t="s">
        <v>28</v>
      </c>
      <c r="D12" s="7">
        <v>1</v>
      </c>
      <c r="E12" s="8">
        <v>1100</v>
      </c>
      <c r="F12" s="12">
        <f t="shared" si="0"/>
        <v>1100</v>
      </c>
      <c r="G12" s="13">
        <f t="shared" si="1"/>
        <v>1.9103855505383814E-2</v>
      </c>
      <c r="H12" s="13">
        <f t="shared" si="2"/>
        <v>0.93522056269538034</v>
      </c>
      <c r="I12" s="11" t="s">
        <v>42</v>
      </c>
    </row>
    <row r="13" spans="1:9" ht="16.5" customHeight="1" x14ac:dyDescent="0.25">
      <c r="A13" s="2" t="s">
        <v>47</v>
      </c>
      <c r="B13" s="2" t="s">
        <v>48</v>
      </c>
      <c r="C13" s="2" t="s">
        <v>49</v>
      </c>
      <c r="D13" s="7">
        <v>45</v>
      </c>
      <c r="E13" s="8">
        <v>42</v>
      </c>
      <c r="F13" s="9">
        <f t="shared" si="0"/>
        <v>1890</v>
      </c>
      <c r="G13" s="10">
        <f t="shared" si="1"/>
        <v>3.28238971865231E-2</v>
      </c>
      <c r="H13" s="10">
        <f t="shared" si="2"/>
        <v>0.96804445988190346</v>
      </c>
      <c r="I13" s="2" t="s">
        <v>50</v>
      </c>
    </row>
    <row r="14" spans="1:9" ht="16.5" customHeight="1" x14ac:dyDescent="0.25">
      <c r="A14" s="11" t="s">
        <v>51</v>
      </c>
      <c r="B14" s="11" t="s">
        <v>52</v>
      </c>
      <c r="C14" s="11" t="s">
        <v>53</v>
      </c>
      <c r="D14" s="7">
        <v>55</v>
      </c>
      <c r="E14" s="8">
        <v>18</v>
      </c>
      <c r="F14" s="12">
        <f t="shared" si="0"/>
        <v>990</v>
      </c>
      <c r="G14" s="13">
        <f t="shared" si="1"/>
        <v>1.7193469954845431E-2</v>
      </c>
      <c r="H14" s="13">
        <f t="shared" si="2"/>
        <v>0.98523792983674885</v>
      </c>
      <c r="I14" s="11" t="s">
        <v>50</v>
      </c>
    </row>
    <row r="15" spans="1:9" ht="16.5" customHeight="1" x14ac:dyDescent="0.25">
      <c r="A15" s="2" t="s">
        <v>54</v>
      </c>
      <c r="B15" s="2" t="s">
        <v>55</v>
      </c>
      <c r="C15" s="2" t="s">
        <v>28</v>
      </c>
      <c r="D15" s="7">
        <v>1</v>
      </c>
      <c r="E15" s="8">
        <v>850</v>
      </c>
      <c r="F15" s="9">
        <f t="shared" si="0"/>
        <v>850</v>
      </c>
      <c r="G15" s="10">
        <f t="shared" si="1"/>
        <v>1.4762070163251128E-2</v>
      </c>
      <c r="H15" s="10">
        <f t="shared" si="2"/>
        <v>1</v>
      </c>
      <c r="I15" s="2" t="s">
        <v>50</v>
      </c>
    </row>
    <row r="16" spans="1:9" ht="16.5" customHeight="1" x14ac:dyDescent="0.25">
      <c r="A16" s="14" t="s">
        <v>56</v>
      </c>
      <c r="B16" s="14"/>
      <c r="C16" s="14"/>
      <c r="D16" s="15"/>
      <c r="E16" s="16"/>
      <c r="F16" s="16">
        <f>SUM(F5:F15)</f>
        <v>57580</v>
      </c>
      <c r="G16" s="17"/>
      <c r="H16" s="17"/>
      <c r="I16" s="14"/>
    </row>
    <row r="18" spans="1:9" x14ac:dyDescent="0.25">
      <c r="A18" s="20" t="s">
        <v>11</v>
      </c>
      <c r="B18" s="20"/>
      <c r="C18" s="20"/>
      <c r="D18" s="20"/>
      <c r="E18" s="20"/>
      <c r="F18" s="20"/>
      <c r="G18" s="20"/>
      <c r="H18" s="20"/>
      <c r="I18" s="20"/>
    </row>
    <row r="20" spans="1:9" ht="17.25" x14ac:dyDescent="0.25">
      <c r="A20" s="21" t="s">
        <v>12</v>
      </c>
      <c r="B20" s="21"/>
      <c r="C20" s="21"/>
      <c r="D20" s="21"/>
      <c r="E20" s="21"/>
      <c r="F20" s="21"/>
      <c r="G20" s="21"/>
      <c r="H20" s="21"/>
      <c r="I20" s="21"/>
    </row>
    <row r="21" spans="1:9" x14ac:dyDescent="0.25">
      <c r="A21" s="22" t="s">
        <v>57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 t="s">
        <v>58</v>
      </c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s="22" t="s">
        <v>59</v>
      </c>
      <c r="B23" s="22"/>
      <c r="C23" s="22"/>
      <c r="D23" s="22"/>
      <c r="E23" s="22"/>
      <c r="F23" s="22"/>
      <c r="G23" s="22"/>
      <c r="H23" s="22"/>
      <c r="I23" s="22"/>
    </row>
    <row r="24" spans="1:9" x14ac:dyDescent="0.25">
      <c r="A24" s="22" t="s">
        <v>60</v>
      </c>
      <c r="B24" s="22"/>
      <c r="C24" s="22"/>
      <c r="D24" s="22"/>
      <c r="E24" s="22"/>
      <c r="F24" s="22"/>
      <c r="G24" s="22"/>
      <c r="H24" s="22"/>
      <c r="I24" s="22"/>
    </row>
    <row r="26" spans="1:9" x14ac:dyDescent="0.25">
      <c r="A26" s="23" t="s">
        <v>69</v>
      </c>
      <c r="B26" s="23"/>
      <c r="C26" s="23"/>
      <c r="D26" s="23"/>
      <c r="E26" s="23"/>
      <c r="F26" s="23"/>
      <c r="G26" s="25" t="s">
        <v>70</v>
      </c>
    </row>
  </sheetData>
  <autoFilter ref="A4:I15" xr:uid="{00000000-0009-0000-0000-000001000000}"/>
  <mergeCells count="8">
    <mergeCell ref="A23:I23"/>
    <mergeCell ref="A24:I24"/>
    <mergeCell ref="A26:F26"/>
    <mergeCell ref="A2:I2"/>
    <mergeCell ref="A18:I18"/>
    <mergeCell ref="A20:I20"/>
    <mergeCell ref="A21:I21"/>
    <mergeCell ref="A22:I22"/>
  </mergeCells>
  <conditionalFormatting sqref="G5:G15">
    <cfRule type="dataBar" priority="1">
      <dataBar>
        <cfvo type="min"/>
        <cfvo type="max"/>
        <color rgb="FF57606F"/>
      </dataBar>
      <extLst>
        <ext xmlns:x14="http://schemas.microsoft.com/office/spreadsheetml/2009/9/main" uri="{B025F937-C7B1-47D3-B67F-A62EFF666E3E}">
          <x14:id>{0986D6A9-C624-4CDA-9AD7-928F9CE8E195}</x14:id>
        </ext>
      </extLst>
    </cfRule>
  </conditionalFormatting>
  <conditionalFormatting sqref="I5:I15">
    <cfRule type="expression" dxfId="2" priority="2">
      <formula>OR(ISNUMBER(SEARCH("atras",$I5)),ISNUMBER(SEARCH("vencid",$I5)),ISNUMBER(SEARCH("estour",$I5)),ISNUMBER(SEARCH("bloquead",$I5)),ISNUMBER(SEARCH("cancelad",$I5)),ISNUMBER(SEARCH("reprovad",$I5)),ISNUMBER(SEARCH("paralis",$I5)))</formula>
    </cfRule>
    <cfRule type="expression" dxfId="1" priority="3">
      <formula>OR(ISNUMBER(SEARCH("andamento",$I5)),ISNUMBER(SEARCH("execu",$I5)),ISNUMBER(SEARCH("parcial",$I5)),ISNUMBER(SEARCH("aguard",$I5)),ISNUMBER(SEARCH("pendente",$I5)),ISNUMBER(SEARCH("programad",$I5)))</formula>
    </cfRule>
    <cfRule type="expression" dxfId="0" priority="4">
      <formula>OR(ISNUMBER(SEARCH("conclu",$I5)),ISNUMBER(SEARCH("pago",$I5)),ISNUMBER(SEARCH("aprovad",$I5)),ISNUMBER(SEARCH("entregue",$I5)),ISNUMBER(SEARCH("finaliz",$I5)),ISNUMBER(SEARCH("em dia",$I5)))</formula>
    </cfRule>
  </conditionalFormatting>
  <dataValidations disablePrompts="1" count="1">
    <dataValidation type="list" allowBlank="1" sqref="I5:I15" xr:uid="{00000000-0002-0000-0100-000000000000}">
      <formula1>"A,B,C"</formula1>
    </dataValidation>
  </dataValidations>
  <hyperlinks>
    <hyperlink ref="G26" r:id="rId1" xr:uid="{163824EE-2B17-48A5-B154-1F06F6A811FD}"/>
  </hyperlinks>
  <pageMargins left="0.7" right="0.7" top="0.75" bottom="0.75" header="0.3" footer="0.3"/>
  <pageSetup orientation="portrait" horizontalDpi="4294967295" verticalDpi="4294967295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86D6A9-C624-4CDA-9AD7-928F9CE8E195}">
            <x14:dataBar minLength="0" maxLength="100">
              <x14:cfvo type="min"/>
              <x14:cfvo type="max"/>
              <x14:negativeFillColor auto="1"/>
              <x14:axisColor auto="1"/>
            </x14:dataBar>
          </x14:cfRule>
          <xm:sqref>G5:G15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40"/>
  <sheetViews>
    <sheetView showGridLines="0" tabSelected="1" topLeftCell="A7" workbookViewId="0">
      <selection activeCell="E17" sqref="E17"/>
    </sheetView>
  </sheetViews>
  <sheetFormatPr defaultRowHeight="15" x14ac:dyDescent="0.25"/>
  <cols>
    <col min="1" max="1" width="24" customWidth="1"/>
    <col min="2" max="2" width="27" customWidth="1"/>
    <col min="3" max="3" width="20" customWidth="1"/>
  </cols>
  <sheetData>
    <row r="2" spans="1:3" ht="27.95" customHeight="1" x14ac:dyDescent="0.25">
      <c r="A2" s="19" t="s">
        <v>61</v>
      </c>
      <c r="B2" s="19"/>
      <c r="C2" s="19"/>
    </row>
    <row r="4" spans="1:3" ht="21.95" customHeight="1" x14ac:dyDescent="0.25">
      <c r="A4" s="1" t="s">
        <v>25</v>
      </c>
      <c r="B4" s="1" t="s">
        <v>62</v>
      </c>
      <c r="C4" s="1" t="s">
        <v>63</v>
      </c>
    </row>
    <row r="5" spans="1:3" ht="16.5" customHeight="1" x14ac:dyDescent="0.25">
      <c r="A5" s="2" t="s">
        <v>64</v>
      </c>
      <c r="B5" s="8">
        <v>45775</v>
      </c>
      <c r="C5" s="18">
        <v>0.8</v>
      </c>
    </row>
    <row r="6" spans="1:3" ht="16.5" customHeight="1" x14ac:dyDescent="0.25">
      <c r="A6" s="11" t="s">
        <v>65</v>
      </c>
      <c r="B6" s="8">
        <v>8075</v>
      </c>
      <c r="C6" s="18">
        <v>0.15</v>
      </c>
    </row>
    <row r="7" spans="1:3" ht="16.5" customHeight="1" x14ac:dyDescent="0.25">
      <c r="A7" s="2" t="s">
        <v>66</v>
      </c>
      <c r="B7" s="8">
        <v>3730</v>
      </c>
      <c r="C7" s="18">
        <v>0.05</v>
      </c>
    </row>
    <row r="8" spans="1:3" ht="16.5" customHeight="1" x14ac:dyDescent="0.25">
      <c r="A8" s="14" t="s">
        <v>67</v>
      </c>
      <c r="B8" s="16">
        <f>SUM(B5:B7)</f>
        <v>57580</v>
      </c>
      <c r="C8" s="17">
        <f>SUM(C5:C7)</f>
        <v>1</v>
      </c>
    </row>
    <row r="10" spans="1:3" x14ac:dyDescent="0.25">
      <c r="A10" s="20" t="s">
        <v>11</v>
      </c>
      <c r="B10" s="20"/>
      <c r="C10" s="20"/>
    </row>
    <row r="12" spans="1:3" ht="17.25" x14ac:dyDescent="0.25">
      <c r="A12" s="21" t="s">
        <v>12</v>
      </c>
      <c r="B12" s="21"/>
      <c r="C12" s="21"/>
    </row>
    <row r="13" spans="1:3" x14ac:dyDescent="0.25">
      <c r="A13" s="22" t="s">
        <v>57</v>
      </c>
      <c r="B13" s="22"/>
      <c r="C13" s="22"/>
    </row>
    <row r="14" spans="1:3" x14ac:dyDescent="0.25">
      <c r="A14" s="22" t="s">
        <v>68</v>
      </c>
      <c r="B14" s="22"/>
      <c r="C14" s="22"/>
    </row>
    <row r="40" spans="1:7" x14ac:dyDescent="0.25">
      <c r="A40" s="23" t="s">
        <v>69</v>
      </c>
      <c r="B40" s="23"/>
      <c r="C40" s="23"/>
      <c r="D40" s="23"/>
      <c r="E40" s="23"/>
      <c r="F40" s="23"/>
      <c r="G40" s="26" t="s">
        <v>70</v>
      </c>
    </row>
  </sheetData>
  <mergeCells count="6">
    <mergeCell ref="A40:F40"/>
    <mergeCell ref="A2:C2"/>
    <mergeCell ref="A10:C10"/>
    <mergeCell ref="A12:C12"/>
    <mergeCell ref="A13:C13"/>
    <mergeCell ref="A14:C14"/>
  </mergeCells>
  <hyperlinks>
    <hyperlink ref="G40" r:id="rId1" xr:uid="{163824EE-2B17-48A5-B154-1F06F6A811FD}"/>
  </hyperlinks>
  <pageMargins left="0.7" right="0.7" top="0.75" bottom="0.75" header="0.3" footer="0.3"/>
  <pageSetup orientation="portrait" horizontalDpi="4294967295" verticalDpi="429496729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Premissas</vt:lpstr>
      <vt:lpstr>Curva ABC Detalhada</vt:lpstr>
      <vt:lpstr>Resumo Gerencial</vt:lpstr>
      <vt:lpstr>AREA_OBRA</vt:lpstr>
      <vt:lpstr>BDI_PERCENT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2026-07-05T18:41:18Z</dcterms:created>
  <dcterms:modified xsi:type="dcterms:W3CDTF">2026-07-05T18:47:12Z</dcterms:modified>
  <cp:category/>
</cp:coreProperties>
</file>